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URGODD\Desktop\"/>
    </mc:Choice>
  </mc:AlternateContent>
  <workbookProtection lockStructure="1"/>
  <bookViews>
    <workbookView xWindow="120" yWindow="120" windowWidth="18915" windowHeight="8475"/>
  </bookViews>
  <sheets>
    <sheet name="Simulation" sheetId="2" r:id="rId1"/>
  </sheets>
  <calcPr calcId="162913"/>
</workbook>
</file>

<file path=xl/calcChain.xml><?xml version="1.0" encoding="utf-8"?>
<calcChain xmlns="http://schemas.openxmlformats.org/spreadsheetml/2006/main">
  <c r="B9" i="2" l="1"/>
  <c r="B8" i="2" l="1"/>
  <c r="B6" i="2" l="1"/>
  <c r="B5" i="2" l="1"/>
  <c r="C20" i="2" l="1"/>
  <c r="B12" i="2" l="1"/>
  <c r="B17" i="2" l="1"/>
  <c r="B18" i="2" s="1"/>
  <c r="B13" i="2"/>
  <c r="B23" i="2" l="1"/>
  <c r="B19" i="2"/>
  <c r="B14" i="2"/>
  <c r="B25" i="2" l="1"/>
</calcChain>
</file>

<file path=xl/sharedStrings.xml><?xml version="1.0" encoding="utf-8"?>
<sst xmlns="http://schemas.openxmlformats.org/spreadsheetml/2006/main" count="21" uniqueCount="18">
  <si>
    <t>Montant Net</t>
  </si>
  <si>
    <t>PARTICIPATION + INTERESSEMENT NETS</t>
  </si>
  <si>
    <t>IMPORTANT</t>
  </si>
  <si>
    <t xml:space="preserve">Taux : </t>
  </si>
  <si>
    <t xml:space="preserve"> Montant Brut </t>
  </si>
  <si>
    <t xml:space="preserve"> Montant Net</t>
  </si>
  <si>
    <r>
      <rPr>
        <b/>
        <sz val="16"/>
        <color theme="1"/>
        <rFont val="Calibri"/>
        <family val="2"/>
        <scheme val="minor"/>
      </rPr>
      <t xml:space="preserve"> </t>
    </r>
    <r>
      <rPr>
        <b/>
        <u/>
        <sz val="20"/>
        <color theme="1"/>
        <rFont val="Calibri"/>
        <family val="2"/>
        <scheme val="minor"/>
      </rPr>
      <t>Participation</t>
    </r>
    <r>
      <rPr>
        <b/>
        <sz val="20"/>
        <color theme="1"/>
        <rFont val="Calibri"/>
        <family val="2"/>
        <scheme val="minor"/>
      </rPr>
      <t xml:space="preserve"> : </t>
    </r>
    <r>
      <rPr>
        <b/>
        <sz val="16"/>
        <color theme="1"/>
        <rFont val="Calibri"/>
        <family val="2"/>
        <scheme val="minor"/>
      </rPr>
      <t xml:space="preserve">                                                                                     </t>
    </r>
  </si>
  <si>
    <r>
      <t xml:space="preserve"> </t>
    </r>
    <r>
      <rPr>
        <b/>
        <u/>
        <sz val="20"/>
        <color rgb="FF000000"/>
        <rFont val="Calibri"/>
        <family val="2"/>
        <scheme val="minor"/>
      </rPr>
      <t>Intéressement</t>
    </r>
    <r>
      <rPr>
        <b/>
        <sz val="20"/>
        <color rgb="FF000000"/>
        <rFont val="Calibri"/>
        <family val="2"/>
        <scheme val="minor"/>
      </rPr>
      <t xml:space="preserve"> : </t>
    </r>
  </si>
  <si>
    <t xml:space="preserve">PARTICIPATION + INTERESSEMENT Montant BRUT : </t>
  </si>
  <si>
    <r>
      <t xml:space="preserve">"CALCULETTE </t>
    </r>
    <r>
      <rPr>
        <b/>
        <i/>
        <sz val="14"/>
        <color rgb="FFDA4C18"/>
        <rFont val="Calibri"/>
        <family val="2"/>
        <scheme val="minor"/>
      </rPr>
      <t>CFDT</t>
    </r>
    <r>
      <rPr>
        <b/>
        <sz val="14"/>
        <color theme="1"/>
        <rFont val="Calibri"/>
        <family val="2"/>
        <scheme val="minor"/>
      </rPr>
      <t>" permettant de simuler les montants individuels au titre de la Participation et de l'Intéressement</t>
    </r>
  </si>
  <si>
    <t xml:space="preserve"> Retenues Sociales CSG CRDS à hauteur de 9,7 %.</t>
  </si>
  <si>
    <r>
      <rPr>
        <b/>
        <sz val="11"/>
        <color theme="1"/>
        <rFont val="Calibri"/>
        <family val="2"/>
        <scheme val="minor"/>
      </rPr>
      <t xml:space="preserve"> - Cas 2</t>
    </r>
    <r>
      <rPr>
        <sz val="11"/>
        <color theme="1"/>
        <rFont val="Calibri"/>
        <family val="2"/>
        <scheme val="minor"/>
      </rPr>
      <t xml:space="preserve">   Salaire &gt;= 34 000 € : votre base Participation  / Intéressement est égale à votre Brut Social</t>
    </r>
  </si>
  <si>
    <r>
      <rPr>
        <b/>
        <sz val="11"/>
        <color theme="1"/>
        <rFont val="Calibri"/>
        <family val="2"/>
        <scheme val="minor"/>
      </rPr>
      <t xml:space="preserve"> - Cas 1 </t>
    </r>
    <r>
      <rPr>
        <sz val="11"/>
        <color theme="1"/>
        <rFont val="Calibri"/>
        <family val="2"/>
        <scheme val="minor"/>
      </rPr>
      <t xml:space="preserve">  Salaire &lt;= 33 999 € : votre base  Participation / Intéressement  est calculée sur 34 000 €</t>
    </r>
  </si>
  <si>
    <t xml:space="preserve"> Votre SALAIRE BRUT SOCIAL (cf. votre dernier bulletin de paie de Décembre 2023)</t>
  </si>
  <si>
    <t>Intéressement: base de calcul limitée à 4 PASS 2024 ( 185472 € )</t>
  </si>
  <si>
    <t xml:space="preserve"> Cette fiche est une illustration des modalités de calculs de la Participation et de l'Intéressement versés pour 2023 et ne tient pas, notamment compte, des éventuels prorata pour année incomplète : embauche, départ, etc. …. </t>
  </si>
  <si>
    <t>Participation :  base de calcul limitée à 3 PASS 2024 ( 139104 € )</t>
  </si>
  <si>
    <t>Estimation du taux global plafonné au regard des chiffres annoncés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</si>
</sst>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&quot;€&quot;"/>
    <numFmt numFmtId="165" formatCode="0.0000%"/>
  </numFmts>
  <fonts count="19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20"/>
      <color rgb="FF000000"/>
      <name val="Calibri"/>
      <family val="2"/>
      <scheme val="minor"/>
    </font>
    <font>
      <b/>
      <u/>
      <sz val="20"/>
      <color rgb="FF000000"/>
      <name val="Calibri"/>
      <family val="2"/>
      <scheme val="minor"/>
    </font>
    <font>
      <b/>
      <i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i/>
      <sz val="14"/>
      <color rgb="FFDA4C18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Dashed">
        <color indexed="64"/>
      </left>
      <right style="mediumDashed">
        <color indexed="64"/>
      </right>
      <top style="mediumDashed">
        <color indexed="64"/>
      </top>
      <bottom style="mediumDashed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4" fontId="0" fillId="0" borderId="0" xfId="0" applyNumberFormat="1"/>
    <xf numFmtId="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/>
    <xf numFmtId="0" fontId="4" fillId="0" borderId="0" xfId="0" applyFont="1" applyBorder="1"/>
    <xf numFmtId="0" fontId="11" fillId="5" borderId="1" xfId="0" applyFont="1" applyFill="1" applyBorder="1" applyAlignment="1">
      <alignment vertical="center"/>
    </xf>
    <xf numFmtId="164" fontId="0" fillId="7" borderId="0" xfId="0" applyNumberFormat="1" applyFill="1" applyBorder="1" applyAlignment="1" applyProtection="1">
      <alignment vertical="center"/>
      <protection hidden="1"/>
    </xf>
    <xf numFmtId="4" fontId="0" fillId="7" borderId="5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164" fontId="0" fillId="7" borderId="0" xfId="0" applyNumberFormat="1" applyFill="1" applyBorder="1" applyAlignment="1">
      <alignment vertical="center"/>
    </xf>
    <xf numFmtId="49" fontId="0" fillId="7" borderId="5" xfId="0" applyNumberFormat="1" applyFill="1" applyBorder="1" applyAlignment="1">
      <alignment horizontal="center" vertical="center"/>
    </xf>
    <xf numFmtId="164" fontId="0" fillId="7" borderId="0" xfId="0" applyNumberFormat="1" applyFill="1" applyBorder="1" applyAlignment="1" applyProtection="1">
      <alignment vertical="center"/>
    </xf>
    <xf numFmtId="4" fontId="0" fillId="0" borderId="5" xfId="0" applyNumberFormat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165" fontId="10" fillId="4" borderId="2" xfId="0" applyNumberFormat="1" applyFont="1" applyFill="1" applyBorder="1" applyAlignment="1" applyProtection="1">
      <alignment horizontal="right" vertical="center"/>
    </xf>
    <xf numFmtId="0" fontId="0" fillId="4" borderId="4" xfId="0" applyFill="1" applyBorder="1" applyAlignment="1">
      <alignment vertical="center"/>
    </xf>
    <xf numFmtId="164" fontId="0" fillId="4" borderId="0" xfId="0" applyNumberFormat="1" applyFill="1" applyBorder="1" applyAlignment="1" applyProtection="1">
      <alignment vertical="center"/>
    </xf>
    <xf numFmtId="0" fontId="2" fillId="4" borderId="6" xfId="0" applyFont="1" applyFill="1" applyBorder="1" applyAlignment="1">
      <alignment horizontal="right" vertical="center"/>
    </xf>
    <xf numFmtId="164" fontId="6" fillId="4" borderId="9" xfId="0" applyNumberFormat="1" applyFont="1" applyFill="1" applyBorder="1" applyAlignment="1" applyProtection="1">
      <alignment vertical="center"/>
    </xf>
    <xf numFmtId="165" fontId="13" fillId="5" borderId="2" xfId="0" applyNumberFormat="1" applyFont="1" applyFill="1" applyBorder="1" applyAlignment="1" applyProtection="1">
      <alignment horizontal="right" vertical="center"/>
    </xf>
    <xf numFmtId="0" fontId="15" fillId="5" borderId="4" xfId="0" applyFont="1" applyFill="1" applyBorder="1" applyAlignment="1">
      <alignment vertical="center"/>
    </xf>
    <xf numFmtId="164" fontId="15" fillId="5" borderId="0" xfId="0" applyNumberFormat="1" applyFont="1" applyFill="1" applyBorder="1" applyAlignment="1" applyProtection="1">
      <alignment vertical="center"/>
    </xf>
    <xf numFmtId="0" fontId="14" fillId="5" borderId="6" xfId="0" applyFont="1" applyFill="1" applyBorder="1" applyAlignment="1">
      <alignment horizontal="right" vertical="center"/>
    </xf>
    <xf numFmtId="164" fontId="16" fillId="5" borderId="9" xfId="0" applyNumberFormat="1" applyFont="1" applyFill="1" applyBorder="1" applyAlignment="1" applyProtection="1">
      <alignment vertical="center"/>
    </xf>
    <xf numFmtId="0" fontId="0" fillId="6" borderId="1" xfId="0" applyFill="1" applyBorder="1" applyAlignment="1">
      <alignment vertical="center"/>
    </xf>
    <xf numFmtId="164" fontId="0" fillId="6" borderId="2" xfId="0" applyNumberFormat="1" applyFill="1" applyBorder="1" applyAlignment="1" applyProtection="1">
      <alignment vertical="center"/>
    </xf>
    <xf numFmtId="4" fontId="0" fillId="6" borderId="3" xfId="0" applyNumberFormat="1" applyFill="1" applyBorder="1" applyAlignment="1">
      <alignment vertical="center"/>
    </xf>
    <xf numFmtId="0" fontId="2" fillId="6" borderId="4" xfId="0" applyFont="1" applyFill="1" applyBorder="1" applyAlignment="1">
      <alignment horizontal="center" vertical="center"/>
    </xf>
    <xf numFmtId="164" fontId="7" fillId="6" borderId="0" xfId="0" applyNumberFormat="1" applyFont="1" applyFill="1" applyBorder="1" applyAlignment="1" applyProtection="1">
      <alignment vertical="center"/>
    </xf>
    <xf numFmtId="0" fontId="2" fillId="6" borderId="6" xfId="0" applyFont="1" applyFill="1" applyBorder="1" applyAlignment="1">
      <alignment horizontal="center" vertical="center"/>
    </xf>
    <xf numFmtId="4" fontId="0" fillId="6" borderId="5" xfId="0" applyNumberFormat="1" applyFill="1" applyBorder="1" applyAlignment="1">
      <alignment vertical="center"/>
    </xf>
    <xf numFmtId="0" fontId="0" fillId="7" borderId="10" xfId="0" applyFill="1" applyBorder="1" applyAlignment="1">
      <alignment vertical="center"/>
    </xf>
    <xf numFmtId="164" fontId="0" fillId="7" borderId="11" xfId="0" applyNumberFormat="1" applyFill="1" applyBorder="1" applyAlignment="1">
      <alignment vertical="center"/>
    </xf>
    <xf numFmtId="4" fontId="0" fillId="7" borderId="12" xfId="0" applyNumberFormat="1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2" fillId="7" borderId="4" xfId="0" applyFont="1" applyFill="1" applyBorder="1" applyAlignment="1">
      <alignment vertical="center"/>
    </xf>
    <xf numFmtId="0" fontId="5" fillId="7" borderId="4" xfId="0" applyFont="1" applyFill="1" applyBorder="1" applyAlignment="1">
      <alignment vertical="center"/>
    </xf>
    <xf numFmtId="0" fontId="0" fillId="0" borderId="4" xfId="0" applyBorder="1" applyAlignment="1">
      <alignment vertical="center"/>
    </xf>
    <xf numFmtId="0" fontId="2" fillId="0" borderId="4" xfId="0" applyFont="1" applyBorder="1" applyAlignment="1">
      <alignment horizontal="right" vertical="center"/>
    </xf>
    <xf numFmtId="164" fontId="7" fillId="6" borderId="8" xfId="0" applyNumberFormat="1" applyFont="1" applyFill="1" applyBorder="1" applyAlignment="1" applyProtection="1">
      <alignment vertical="center"/>
    </xf>
    <xf numFmtId="164" fontId="6" fillId="7" borderId="0" xfId="0" applyNumberFormat="1" applyFont="1" applyFill="1" applyBorder="1" applyAlignment="1" applyProtection="1">
      <alignment vertical="center"/>
    </xf>
    <xf numFmtId="165" fontId="7" fillId="6" borderId="5" xfId="0" applyNumberFormat="1" applyFont="1" applyFill="1" applyBorder="1" applyAlignment="1">
      <alignment vertical="center"/>
    </xf>
    <xf numFmtId="0" fontId="14" fillId="0" borderId="10" xfId="0" applyFont="1" applyFill="1" applyBorder="1" applyAlignment="1">
      <alignment horizontal="right" vertical="center"/>
    </xf>
    <xf numFmtId="164" fontId="16" fillId="0" borderId="11" xfId="0" applyNumberFormat="1" applyFont="1" applyFill="1" applyBorder="1" applyAlignment="1" applyProtection="1">
      <alignment horizontal="right" vertical="center"/>
    </xf>
    <xf numFmtId="164" fontId="7" fillId="6" borderId="9" xfId="0" applyNumberFormat="1" applyFont="1" applyFill="1" applyBorder="1" applyAlignment="1" applyProtection="1">
      <alignment vertical="center"/>
    </xf>
    <xf numFmtId="4" fontId="0" fillId="6" borderId="7" xfId="0" applyNumberFormat="1" applyFill="1" applyBorder="1" applyAlignment="1">
      <alignment vertical="center"/>
    </xf>
    <xf numFmtId="4" fontId="0" fillId="0" borderId="5" xfId="0" applyNumberFormat="1" applyFill="1" applyBorder="1" applyAlignment="1">
      <alignment vertical="center"/>
    </xf>
    <xf numFmtId="9" fontId="0" fillId="0" borderId="5" xfId="0" applyNumberFormat="1" applyFill="1" applyBorder="1" applyAlignment="1">
      <alignment vertical="center"/>
    </xf>
    <xf numFmtId="4" fontId="0" fillId="0" borderId="7" xfId="0" applyNumberFormat="1" applyFill="1" applyBorder="1" applyAlignment="1">
      <alignment vertical="center"/>
    </xf>
    <xf numFmtId="9" fontId="15" fillId="0" borderId="5" xfId="0" applyNumberFormat="1" applyFont="1" applyFill="1" applyBorder="1" applyAlignment="1">
      <alignment vertical="center"/>
    </xf>
    <xf numFmtId="4" fontId="15" fillId="0" borderId="7" xfId="0" applyNumberFormat="1" applyFont="1" applyFill="1" applyBorder="1" applyAlignment="1">
      <alignment vertical="center"/>
    </xf>
    <xf numFmtId="0" fontId="0" fillId="0" borderId="4" xfId="0" applyFill="1" applyBorder="1" applyAlignment="1">
      <alignment vertical="center"/>
    </xf>
    <xf numFmtId="164" fontId="2" fillId="0" borderId="13" xfId="0" applyNumberFormat="1" applyFont="1" applyFill="1" applyBorder="1" applyAlignment="1" applyProtection="1">
      <alignment horizontal="center" vertical="center"/>
    </xf>
    <xf numFmtId="164" fontId="18" fillId="2" borderId="8" xfId="0" applyNumberFormat="1" applyFont="1" applyFill="1" applyBorder="1" applyAlignment="1" applyProtection="1">
      <alignment vertical="center"/>
      <protection locked="0"/>
    </xf>
    <xf numFmtId="165" fontId="18" fillId="0" borderId="12" xfId="0" applyNumberFormat="1" applyFont="1" applyFill="1" applyBorder="1" applyAlignment="1">
      <alignment vertical="center"/>
    </xf>
    <xf numFmtId="10" fontId="18" fillId="0" borderId="3" xfId="0" applyNumberFormat="1" applyFont="1" applyFill="1" applyBorder="1" applyAlignment="1">
      <alignment vertical="center"/>
    </xf>
    <xf numFmtId="0" fontId="2" fillId="7" borderId="10" xfId="0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/>
    </xf>
    <xf numFmtId="0" fontId="3" fillId="7" borderId="1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A4C18"/>
      <color rgb="FF000000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266700</xdr:colOff>
      <xdr:row>3</xdr:row>
      <xdr:rowOff>71201</xdr:rowOff>
    </xdr:from>
    <xdr:to>
      <xdr:col>2</xdr:col>
      <xdr:colOff>1057275</xdr:colOff>
      <xdr:row>6</xdr:row>
      <xdr:rowOff>35781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96275" y="747476"/>
          <a:ext cx="790575" cy="7932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showGridLines="0" tabSelected="1" zoomScaleNormal="100" workbookViewId="0">
      <selection activeCell="B3" sqref="B3"/>
    </sheetView>
  </sheetViews>
  <sheetFormatPr baseColWidth="10" defaultRowHeight="15" x14ac:dyDescent="0.25"/>
  <cols>
    <col min="1" max="1" width="106.85546875" customWidth="1"/>
    <col min="2" max="2" width="13.5703125" style="4" customWidth="1"/>
    <col min="3" max="3" width="18.5703125" style="1" customWidth="1"/>
  </cols>
  <sheetData>
    <row r="1" spans="1:6" ht="27" customHeight="1" thickTop="1" thickBot="1" x14ac:dyDescent="0.3">
      <c r="A1" s="57" t="s">
        <v>9</v>
      </c>
      <c r="B1" s="58"/>
      <c r="C1" s="59"/>
    </row>
    <row r="2" spans="1:6" ht="6" customHeight="1" thickTop="1" thickBot="1" x14ac:dyDescent="0.3">
      <c r="A2" s="35"/>
      <c r="B2" s="10"/>
      <c r="C2" s="11"/>
      <c r="D2" s="2"/>
      <c r="E2" s="3"/>
      <c r="F2" s="3"/>
    </row>
    <row r="3" spans="1:6" ht="20.25" thickTop="1" thickBot="1" x14ac:dyDescent="0.3">
      <c r="A3" s="36" t="s">
        <v>13</v>
      </c>
      <c r="B3" s="54"/>
      <c r="C3" s="8"/>
    </row>
    <row r="4" spans="1:6" ht="15.75" thickTop="1" x14ac:dyDescent="0.25">
      <c r="A4" s="35"/>
      <c r="B4" s="12"/>
      <c r="C4" s="8"/>
    </row>
    <row r="5" spans="1:6" s="9" customFormat="1" ht="24.95" customHeight="1" x14ac:dyDescent="0.25">
      <c r="A5" s="35" t="s">
        <v>12</v>
      </c>
      <c r="B5" s="7">
        <f>IF(B3&lt;=33999,34000," ")</f>
        <v>34000</v>
      </c>
      <c r="C5" s="8"/>
    </row>
    <row r="6" spans="1:6" s="9" customFormat="1" ht="24.95" customHeight="1" x14ac:dyDescent="0.25">
      <c r="A6" s="35" t="s">
        <v>11</v>
      </c>
      <c r="B6" s="7" t="str">
        <f>IF(B3&gt;=34000,B3," ")</f>
        <v xml:space="preserve"> </v>
      </c>
      <c r="C6" s="8"/>
    </row>
    <row r="7" spans="1:6" ht="15.75" thickBot="1" x14ac:dyDescent="0.3">
      <c r="A7" s="52"/>
      <c r="B7" s="12"/>
      <c r="C7" s="8"/>
    </row>
    <row r="8" spans="1:6" ht="19.5" thickBot="1" x14ac:dyDescent="0.3">
      <c r="A8" s="37" t="s">
        <v>14</v>
      </c>
      <c r="B8" s="53">
        <f>IF(SUM(B5:B6)&gt;185472,185472,SUM(B5:B6))</f>
        <v>34000</v>
      </c>
      <c r="C8" s="8"/>
    </row>
    <row r="9" spans="1:6" ht="19.5" thickBot="1" x14ac:dyDescent="0.3">
      <c r="A9" s="37" t="s">
        <v>16</v>
      </c>
      <c r="B9" s="53">
        <f>IF(SUM(B5:B6)&gt;139104,139104,SUM(B5:B6))</f>
        <v>34000</v>
      </c>
      <c r="C9" s="8"/>
    </row>
    <row r="10" spans="1:6" ht="15.75" thickBot="1" x14ac:dyDescent="0.3">
      <c r="A10" s="38"/>
      <c r="B10" s="12"/>
      <c r="C10" s="13"/>
    </row>
    <row r="11" spans="1:6" ht="27.75" hidden="1" customHeight="1" thickTop="1" x14ac:dyDescent="0.25">
      <c r="A11" s="14" t="s">
        <v>6</v>
      </c>
      <c r="B11" s="15" t="s">
        <v>3</v>
      </c>
      <c r="C11" s="56">
        <v>3.5200000000000002E-2</v>
      </c>
    </row>
    <row r="12" spans="1:6" hidden="1" x14ac:dyDescent="0.25">
      <c r="A12" s="16" t="s">
        <v>4</v>
      </c>
      <c r="B12" s="17">
        <f>$B$9*$C$11</f>
        <v>1196.8000000000002</v>
      </c>
      <c r="C12" s="47"/>
    </row>
    <row r="13" spans="1:6" hidden="1" x14ac:dyDescent="0.25">
      <c r="A13" s="16" t="s">
        <v>10</v>
      </c>
      <c r="B13" s="17">
        <f>$B$12*9.7/100</f>
        <v>116.0896</v>
      </c>
      <c r="C13" s="48"/>
    </row>
    <row r="14" spans="1:6" ht="21.75" hidden="1" thickBot="1" x14ac:dyDescent="0.3">
      <c r="A14" s="18" t="s">
        <v>0</v>
      </c>
      <c r="B14" s="19">
        <f>B12-B13</f>
        <v>1080.7104000000002</v>
      </c>
      <c r="C14" s="49"/>
    </row>
    <row r="15" spans="1:6" ht="16.5" hidden="1" thickTop="1" thickBot="1" x14ac:dyDescent="0.3">
      <c r="A15" s="38"/>
      <c r="B15" s="12"/>
      <c r="C15" s="13"/>
    </row>
    <row r="16" spans="1:6" ht="36.75" hidden="1" customHeight="1" thickTop="1" x14ac:dyDescent="0.25">
      <c r="A16" s="6" t="s">
        <v>7</v>
      </c>
      <c r="B16" s="20" t="s">
        <v>3</v>
      </c>
      <c r="C16" s="56">
        <v>0.13639999999999999</v>
      </c>
    </row>
    <row r="17" spans="1:5" hidden="1" x14ac:dyDescent="0.25">
      <c r="A17" s="21" t="s">
        <v>4</v>
      </c>
      <c r="B17" s="22">
        <f>$B$8*$C$16</f>
        <v>4637.5999999999995</v>
      </c>
      <c r="C17" s="50"/>
    </row>
    <row r="18" spans="1:5" hidden="1" x14ac:dyDescent="0.25">
      <c r="A18" s="21" t="s">
        <v>10</v>
      </c>
      <c r="B18" s="22">
        <f>$B$17*9.7/100</f>
        <v>449.84719999999993</v>
      </c>
      <c r="C18" s="50"/>
    </row>
    <row r="19" spans="1:5" ht="21.75" hidden="1" thickBot="1" x14ac:dyDescent="0.3">
      <c r="A19" s="23" t="s">
        <v>5</v>
      </c>
      <c r="B19" s="24">
        <f>B17-B18</f>
        <v>4187.7527999999993</v>
      </c>
      <c r="C19" s="51"/>
    </row>
    <row r="20" spans="1:5" ht="22.5" thickTop="1" thickBot="1" x14ac:dyDescent="0.3">
      <c r="A20" s="43"/>
      <c r="B20" s="44" t="s">
        <v>17</v>
      </c>
      <c r="C20" s="55">
        <f>C11+C16</f>
        <v>0.1716</v>
      </c>
    </row>
    <row r="21" spans="1:5" ht="22.5" thickTop="1" thickBot="1" x14ac:dyDescent="0.3">
      <c r="A21" s="39"/>
      <c r="B21" s="41"/>
      <c r="C21" s="13"/>
    </row>
    <row r="22" spans="1:5" ht="7.5" customHeight="1" thickTop="1" thickBot="1" x14ac:dyDescent="0.3">
      <c r="A22" s="25"/>
      <c r="B22" s="26"/>
      <c r="C22" s="27"/>
    </row>
    <row r="23" spans="1:5" ht="24.75" thickTop="1" thickBot="1" x14ac:dyDescent="0.3">
      <c r="A23" s="28" t="s">
        <v>8</v>
      </c>
      <c r="B23" s="40">
        <f>B12+B17</f>
        <v>5834.4</v>
      </c>
      <c r="C23" s="42"/>
    </row>
    <row r="24" spans="1:5" ht="24.75" thickTop="1" thickBot="1" x14ac:dyDescent="0.3">
      <c r="A24" s="28"/>
      <c r="B24" s="29"/>
      <c r="C24" s="42"/>
    </row>
    <row r="25" spans="1:5" ht="24.75" thickTop="1" thickBot="1" x14ac:dyDescent="0.3">
      <c r="A25" s="28" t="s">
        <v>1</v>
      </c>
      <c r="B25" s="40">
        <f>B14+B19</f>
        <v>5268.4631999999992</v>
      </c>
      <c r="C25" s="31"/>
      <c r="E25" s="4"/>
    </row>
    <row r="26" spans="1:5" ht="11.25" customHeight="1" thickTop="1" thickBot="1" x14ac:dyDescent="0.3">
      <c r="A26" s="30"/>
      <c r="B26" s="45"/>
      <c r="C26" s="46"/>
    </row>
    <row r="27" spans="1:5" ht="16.5" thickTop="1" thickBot="1" x14ac:dyDescent="0.3">
      <c r="A27" s="32"/>
      <c r="B27" s="33"/>
      <c r="C27" s="34"/>
    </row>
    <row r="28" spans="1:5" ht="15.75" thickTop="1" x14ac:dyDescent="0.25">
      <c r="A28" s="60" t="s">
        <v>2</v>
      </c>
      <c r="B28" s="61"/>
      <c r="C28" s="62"/>
    </row>
    <row r="29" spans="1:5" ht="15" customHeight="1" x14ac:dyDescent="0.25">
      <c r="A29" s="63" t="s">
        <v>15</v>
      </c>
      <c r="B29" s="64"/>
      <c r="C29" s="65"/>
    </row>
    <row r="30" spans="1:5" ht="26.25" customHeight="1" thickBot="1" x14ac:dyDescent="0.3">
      <c r="A30" s="66"/>
      <c r="B30" s="67"/>
      <c r="C30" s="68"/>
    </row>
    <row r="31" spans="1:5" ht="15.75" thickTop="1" x14ac:dyDescent="0.25"/>
    <row r="32" spans="1:5" x14ac:dyDescent="0.25">
      <c r="A32" s="5"/>
    </row>
  </sheetData>
  <sheetProtection password="8ADD" sheet="1" selectLockedCells="1"/>
  <dataConsolidate/>
  <mergeCells count="3">
    <mergeCell ref="A1:C1"/>
    <mergeCell ref="A28:C28"/>
    <mergeCell ref="A29:C30"/>
  </mergeCells>
  <dataValidations count="1">
    <dataValidation type="whole" errorStyle="warning" allowBlank="1" showInputMessage="1" showErrorMessage="1" error="Saisir un nombre entier._x000a_(maxi 999 999 €)_x000a_" sqref="B3">
      <formula1>0</formula1>
      <formula2>999999</formula2>
    </dataValidation>
  </dataValidations>
  <printOptions horizontalCentered="1" verticalCentered="1" gridLines="1"/>
  <pageMargins left="0.31496062992125984" right="0.31496062992125984" top="0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Simulation</vt:lpstr>
    </vt:vector>
  </TitlesOfParts>
  <Company>Euro Information client principal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CFDT CIC Ouest</dc:creator>
  <cp:lastModifiedBy>BOURGOT Didier</cp:lastModifiedBy>
  <cp:lastPrinted>2015-03-12T14:01:49Z</cp:lastPrinted>
  <dcterms:created xsi:type="dcterms:W3CDTF">2011-02-08T13:01:30Z</dcterms:created>
  <dcterms:modified xsi:type="dcterms:W3CDTF">2024-02-08T15:06:01Z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